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ntracts\RFPs\CY 2025 RFPs\Construction\Construction Management Support Services for TI Maritime Support Facility and TI Grade Separation\QA\"/>
    </mc:Choice>
  </mc:AlternateContent>
  <xr:revisionPtr revIDLastSave="0" documentId="13_ncr:1_{5685FB28-D0E4-4B7C-A24F-9E5CCE91C88F}" xr6:coauthVersionLast="47" xr6:coauthVersionMax="47" xr10:uidLastSave="{00000000-0000-0000-0000-000000000000}"/>
  <bookViews>
    <workbookView xWindow="-120" yWindow="-120" windowWidth="21960" windowHeight="11235" xr2:uid="{00000000-000D-0000-FFFF-FFFF00000000}"/>
  </bookViews>
  <sheets>
    <sheet name="A Resource Schedule TIGS" sheetId="2" r:id="rId1"/>
    <sheet name="B Resource Schedule TIMSF" sheetId="1" r:id="rId2"/>
  </sheets>
  <definedNames>
    <definedName name="_xlnm.Print_Area" localSheetId="0">'A Resource Schedule TIGS'!$A$1:$J$46</definedName>
    <definedName name="_xlnm.Print_Area" localSheetId="1">'B Resource Schedule TIMSF'!$A$1:$J$44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" l="1"/>
  <c r="J31" i="2"/>
  <c r="J30" i="2"/>
  <c r="H26" i="2"/>
  <c r="H25" i="2"/>
  <c r="H24" i="2"/>
  <c r="H23" i="2"/>
  <c r="H22" i="2"/>
  <c r="H21" i="2"/>
  <c r="H20" i="2"/>
  <c r="H19" i="2"/>
  <c r="H14" i="2"/>
  <c r="H13" i="2"/>
  <c r="H12" i="2"/>
  <c r="F8" i="2"/>
  <c r="F7" i="2"/>
  <c r="F6" i="2"/>
  <c r="H26" i="1"/>
  <c r="H25" i="1"/>
  <c r="H24" i="1"/>
  <c r="H21" i="1"/>
  <c r="H20" i="1"/>
  <c r="F11" i="2" l="1"/>
  <c r="H29" i="2"/>
  <c r="J35" i="2"/>
  <c r="H17" i="2"/>
  <c r="H18" i="2" s="1"/>
  <c r="J32" i="1"/>
  <c r="J31" i="1"/>
  <c r="J30" i="1"/>
  <c r="H23" i="1"/>
  <c r="H22" i="1"/>
  <c r="H19" i="1"/>
  <c r="H14" i="1"/>
  <c r="H13" i="1"/>
  <c r="H12" i="1"/>
  <c r="F8" i="1"/>
  <c r="F7" i="1"/>
  <c r="F6" i="1"/>
  <c r="J43" i="2" l="1"/>
  <c r="H17" i="1"/>
  <c r="H18" i="1" s="1"/>
  <c r="F11" i="1"/>
  <c r="J35" i="1"/>
  <c r="H29" i="1"/>
  <c r="J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Charles Adams</author>
  </authors>
  <commentList>
    <comment ref="C6" authorId="0" shapeId="0" xr:uid="{499356B0-D282-4B51-AD8D-10B8BB113B1B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positions necessary to accomplish this task</t>
        </r>
      </text>
    </comment>
    <comment ref="D6" authorId="0" shapeId="0" xr:uid="{F2C65726-E4CA-4D7C-B725-4FF44764ED18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hourly rate for each position</t>
        </r>
      </text>
    </comment>
    <comment ref="E6" authorId="0" shapeId="0" xr:uid="{45D2CCB0-35C4-418E-BC16-DCF50AB5C6F1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F6" authorId="0" shapeId="0" xr:uid="{3E5E6A32-B6F4-4424-AE5E-EC8EB9B99BDB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D12" authorId="0" shapeId="0" xr:uid="{01E7F239-361B-4C3D-A2F2-464D0C117E13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hourly rate for each position</t>
        </r>
      </text>
    </comment>
    <comment ref="G12" authorId="0" shapeId="0" xr:uid="{6F443A7B-369D-44A9-BE48-8E02709B491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H12" authorId="0" shapeId="0" xr:uid="{F5A44DBD-9409-4011-BAF7-6BE8D473C87D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I12" authorId="0" shapeId="0" xr:uid="{A508E75F-6BBA-4BF0-9C65-9E4572626BD8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J12" authorId="0" shapeId="0" xr:uid="{1E3806F8-ABA2-4EF9-9265-0D69A8BE654D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C19" authorId="0" shapeId="0" xr:uid="{75779D43-CCD8-47F4-9A95-561E2191438D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positions necessary to accomplish this task</t>
        </r>
      </text>
    </comment>
    <comment ref="D19" authorId="0" shapeId="0" xr:uid="{8890E1AC-F3B9-45F9-B1C5-2A5014249F91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hourly rate for each position</t>
        </r>
      </text>
    </comment>
    <comment ref="G19" authorId="0" shapeId="0" xr:uid="{FD1825C1-189A-4D1D-B7B3-AC4BFC20003A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H19" authorId="0" shapeId="0" xr:uid="{18962B71-D876-4ED1-98B9-146D5556B68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I19" authorId="0" shapeId="0" xr:uid="{E477847B-A87D-4D5B-8F91-AE5BC34DEE39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J19" authorId="0" shapeId="0" xr:uid="{BD83189D-07EC-4ADD-8C8A-C8CE1B31BC2A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H20" authorId="0" shapeId="0" xr:uid="{4C1E6DA5-BAFF-4A2A-9CC0-7B5A3BD91F38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H21" authorId="0" shapeId="0" xr:uid="{8B566F28-B335-45E1-BCDC-1C64F3E80022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H24" authorId="0" shapeId="0" xr:uid="{E525AEE1-50F5-45A3-9DDB-878DA056295E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H25" authorId="0" shapeId="0" xr:uid="{1EAAAC97-363D-4F64-9BC9-DEDD4F2AA755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H26" authorId="0" shapeId="0" xr:uid="{F5E6B29E-DF08-42C3-AB3E-3D5B89638B7D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D30" authorId="0" shapeId="0" xr:uid="{AC084FFB-91CC-48C8-88FB-6AE2A81B69F3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hourly rate for each position</t>
        </r>
      </text>
    </comment>
    <comment ref="I30" authorId="0" shapeId="0" xr:uid="{9DFE2671-2ACE-4F7B-A3F9-554356663747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J30" authorId="0" shapeId="0" xr:uid="{1E1A108D-2D52-4EA2-9B50-89C23D6E1D3E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Charles Adams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positions necessary to accomplish this task</t>
        </r>
      </text>
    </comment>
    <comment ref="D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hourly rate for each position</t>
        </r>
      </text>
    </comment>
    <comment ref="E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F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D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hourly rate for each position</t>
        </r>
      </text>
    </comment>
    <comment ref="G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H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I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J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C1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positions necessary to accomplish this task</t>
        </r>
      </text>
    </comment>
    <comment ref="D1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hourly rate for each position</t>
        </r>
      </text>
    </comment>
    <comment ref="G1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H19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I1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J1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H2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H2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H2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H25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H26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D3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hourly rate for each position</t>
        </r>
      </text>
    </comment>
    <comment ref="I3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J30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</commentList>
</comments>
</file>

<file path=xl/sharedStrings.xml><?xml version="1.0" encoding="utf-8"?>
<sst xmlns="http://schemas.openxmlformats.org/spreadsheetml/2006/main" count="109" uniqueCount="52">
  <si>
    <t>Description/Position</t>
  </si>
  <si>
    <t>Hourly Rate</t>
  </si>
  <si>
    <t>Task</t>
  </si>
  <si>
    <t>Monthly Fixed Fee</t>
  </si>
  <si>
    <t>Hours</t>
  </si>
  <si>
    <t>Total Cost</t>
  </si>
  <si>
    <t>Proposer to enter information only in shaded cells.</t>
  </si>
  <si>
    <t>Estimated Amount</t>
  </si>
  <si>
    <t xml:space="preserve"> </t>
  </si>
  <si>
    <t>Attachment 3 - Resource Schedule</t>
  </si>
  <si>
    <t>1. PRE-CONSTRUCTION SERVICES</t>
  </si>
  <si>
    <t>Pre-Construction Services as described in Tasks 1.1 through 1.5 of the Project Scope of Work</t>
  </si>
  <si>
    <t>3. POST-CONSTRUCTION SERVICES</t>
  </si>
  <si>
    <t>Field/Office Engineer (half time)</t>
  </si>
  <si>
    <t>Document Control/Clerical (half time)</t>
  </si>
  <si>
    <t>Field/Office Engineer (full time)</t>
  </si>
  <si>
    <t>Document Control/Clerical (full time)</t>
  </si>
  <si>
    <t>Estimated Amount for this task</t>
  </si>
  <si>
    <t>Fixed fee amount for this task</t>
  </si>
  <si>
    <t>Post-Construction Services as described in Tasks 3.1 and 3.2 of the Project Scope of Work</t>
  </si>
  <si>
    <t>Field Office Engineer (full time)</t>
  </si>
  <si>
    <t>Maximum Agreement Compensation</t>
  </si>
  <si>
    <t>4. OTHER SERVICES</t>
  </si>
  <si>
    <t>Notes:</t>
  </si>
  <si>
    <t>Enter additional resources as necessary.</t>
  </si>
  <si>
    <t>Construction Services as described in Tasks 2.2 and 2.18 through 2.23 of the Project Scope of Services</t>
  </si>
  <si>
    <t>Construction Services as described in Tasks 2.1, 2.3 through 2.17, 2.24 and 2.25 of the Project Scope of Services</t>
  </si>
  <si>
    <t>2. CONSTRUCTION SERVICES</t>
  </si>
  <si>
    <r>
      <t xml:space="preserve">Post-Construction
</t>
    </r>
    <r>
      <rPr>
        <b/>
        <i/>
        <sz val="10"/>
        <color theme="1"/>
        <rFont val="Arial"/>
        <family val="2"/>
      </rPr>
      <t>6</t>
    </r>
    <r>
      <rPr>
        <b/>
        <i/>
        <sz val="10"/>
        <rFont val="Arial"/>
        <family val="2"/>
      </rPr>
      <t>-Month Period</t>
    </r>
  </si>
  <si>
    <t>Attachment 3 - Resource Schedule TIGS</t>
  </si>
  <si>
    <t>Project B - Terminal Island Maritime Support Facility</t>
  </si>
  <si>
    <t>Pre-Construction
4-Month Period</t>
  </si>
  <si>
    <t>Construction           20-Month Period</t>
  </si>
  <si>
    <t>Construction           24-Month Period</t>
  </si>
  <si>
    <t>2.2 Contractor's Construction Schedule (Assume 2000 hours)</t>
  </si>
  <si>
    <t>2.2 Contractor's Construction Schedule (Assume 1600 hours)</t>
  </si>
  <si>
    <t>Senior Construction Manager (full time)</t>
  </si>
  <si>
    <t>Senior Construction Manager (half time)</t>
  </si>
  <si>
    <t>2.18 Environmental Compliance and SWPPP Coordination (Assume 800 hours)</t>
  </si>
  <si>
    <t>2.19 Claims Management (Assume 500 hours)</t>
  </si>
  <si>
    <t>2.20 Specialized Scheduling Services (Assume 500 hours)</t>
  </si>
  <si>
    <t>2.21 Independent Estimating Services (Assume 1700 hours)</t>
  </si>
  <si>
    <t>2.22 Safety Programs (Assume 800 hours)</t>
  </si>
  <si>
    <t>2.23 Structure Representative (Assume 1700 hours)</t>
  </si>
  <si>
    <t>4.1 Partnering Facilitation Services as described in the Project Scope of Work</t>
  </si>
  <si>
    <t>4.2 Quality Assurance Services as described in the Project Scope of Work</t>
  </si>
  <si>
    <t>4.3 Additional As-Needed Services as described in the Project Scope of Work</t>
  </si>
  <si>
    <t>2.18 Environmental Compliance and SWPPP Coordination (Assume 1000 hours)</t>
  </si>
  <si>
    <r>
      <t xml:space="preserve">Construction Services as described in Tasks 2.2 and </t>
    </r>
    <r>
      <rPr>
        <sz val="8"/>
        <color theme="1"/>
        <rFont val="Arial"/>
        <family val="2"/>
      </rPr>
      <t>2.18</t>
    </r>
    <r>
      <rPr>
        <sz val="8"/>
        <rFont val="Arial"/>
        <family val="2"/>
      </rPr>
      <t xml:space="preserve"> through 2.22 of the Project Scope of Services</t>
    </r>
  </si>
  <si>
    <t>2.21 Independent Estimating Services (Assume 2200 hours)</t>
  </si>
  <si>
    <t>2.22 Safety Programs (Assume 1000 hours)</t>
  </si>
  <si>
    <t>Project A - Terminal Island Support Facility Access/Terminal Island Grade Separation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</si>
</sst>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_(&quot;$&quot;* #,##0_);_(&quot;$&quot;* \(#,##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0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1"/>
    <xf numFmtId="44" fontId="7" fillId="0" borderId="0" applyFont="0" applyFill="0" applyBorder="0" applyAlignment="0" applyProtection="0"/>
  </cellStyleXfs>
  <cellXfs count="120">
    <xf numFmtId="0" fontId="0" fillId="0" borderId="1" xfId="0"/>
    <xf numFmtId="0" fontId="0" fillId="0" borderId="0" xfId="0" applyBorder="1"/>
    <xf numFmtId="0" fontId="1" fillId="0" borderId="0" xfId="0" applyFont="1" applyBorder="1"/>
    <xf numFmtId="0" fontId="1" fillId="0" borderId="1" xfId="0" applyFont="1"/>
    <xf numFmtId="3" fontId="0" fillId="0" borderId="1" xfId="0" applyNumberFormat="1"/>
    <xf numFmtId="0" fontId="6" fillId="0" borderId="1" xfId="0" applyFont="1"/>
    <xf numFmtId="6" fontId="6" fillId="0" borderId="1" xfId="0" applyNumberFormat="1" applyFont="1"/>
    <xf numFmtId="167" fontId="6" fillId="0" borderId="1" xfId="1" applyNumberFormat="1" applyFont="1" applyBorder="1"/>
    <xf numFmtId="0" fontId="3" fillId="0" borderId="1" xfId="0" applyFont="1" applyAlignment="1">
      <alignment horizontal="center" vertical="center" wrapText="1"/>
    </xf>
    <xf numFmtId="0" fontId="2" fillId="0" borderId="1" xfId="0" applyFont="1"/>
    <xf numFmtId="165" fontId="8" fillId="0" borderId="1" xfId="0" applyNumberFormat="1" applyFont="1"/>
    <xf numFmtId="165" fontId="2" fillId="0" borderId="1" xfId="0" applyNumberFormat="1" applyFont="1"/>
    <xf numFmtId="0" fontId="10" fillId="0" borderId="0" xfId="0" applyFont="1" applyBorder="1"/>
    <xf numFmtId="0" fontId="10" fillId="0" borderId="1" xfId="0" applyFont="1"/>
    <xf numFmtId="0" fontId="10" fillId="3" borderId="10" xfId="0" applyFont="1" applyFill="1" applyBorder="1"/>
    <xf numFmtId="0" fontId="10" fillId="0" borderId="10" xfId="0" applyFont="1" applyBorder="1" applyAlignment="1">
      <alignment horizontal="right"/>
    </xf>
    <xf numFmtId="166" fontId="10" fillId="2" borderId="22" xfId="0" applyNumberFormat="1" applyFont="1" applyFill="1" applyBorder="1"/>
    <xf numFmtId="3" fontId="10" fillId="0" borderId="22" xfId="0" applyNumberFormat="1" applyFont="1" applyBorder="1"/>
    <xf numFmtId="166" fontId="10" fillId="0" borderId="22" xfId="0" applyNumberFormat="1" applyFont="1" applyBorder="1"/>
    <xf numFmtId="166" fontId="0" fillId="0" borderId="23" xfId="0" applyNumberFormat="1" applyBorder="1"/>
    <xf numFmtId="166" fontId="10" fillId="0" borderId="24" xfId="0" applyNumberFormat="1" applyFont="1" applyBorder="1"/>
    <xf numFmtId="3" fontId="10" fillId="0" borderId="24" xfId="0" applyNumberFormat="1" applyFont="1" applyBorder="1"/>
    <xf numFmtId="166" fontId="10" fillId="2" borderId="24" xfId="0" applyNumberFormat="1" applyFont="1" applyFill="1" applyBorder="1"/>
    <xf numFmtId="166" fontId="0" fillId="0" borderId="25" xfId="0" applyNumberFormat="1" applyBorder="1"/>
    <xf numFmtId="166" fontId="10" fillId="0" borderId="24" xfId="0" applyNumberFormat="1" applyFont="1" applyBorder="1" applyAlignment="1">
      <alignment horizontal="right"/>
    </xf>
    <xf numFmtId="3" fontId="11" fillId="0" borderId="24" xfId="0" applyNumberFormat="1" applyFont="1" applyBorder="1" applyAlignment="1">
      <alignment horizontal="right"/>
    </xf>
    <xf numFmtId="166" fontId="3" fillId="0" borderId="24" xfId="0" applyNumberFormat="1" applyFont="1" applyBorder="1"/>
    <xf numFmtId="0" fontId="10" fillId="0" borderId="24" xfId="0" applyFont="1" applyBorder="1"/>
    <xf numFmtId="0" fontId="10" fillId="0" borderId="26" xfId="0" applyFont="1" applyBorder="1"/>
    <xf numFmtId="166" fontId="0" fillId="0" borderId="27" xfId="0" applyNumberFormat="1" applyBorder="1"/>
    <xf numFmtId="166" fontId="10" fillId="3" borderId="22" xfId="0" applyNumberFormat="1" applyFont="1" applyFill="1" applyBorder="1"/>
    <xf numFmtId="0" fontId="10" fillId="0" borderId="10" xfId="0" applyFont="1" applyBorder="1"/>
    <xf numFmtId="0" fontId="10" fillId="0" borderId="17" xfId="0" applyFont="1" applyBorder="1"/>
    <xf numFmtId="166" fontId="10" fillId="3" borderId="29" xfId="0" applyNumberFormat="1" applyFont="1" applyFill="1" applyBorder="1"/>
    <xf numFmtId="3" fontId="10" fillId="0" borderId="29" xfId="0" applyNumberFormat="1" applyFont="1" applyBorder="1"/>
    <xf numFmtId="166" fontId="10" fillId="0" borderId="29" xfId="0" applyNumberFormat="1" applyFont="1" applyBorder="1"/>
    <xf numFmtId="166" fontId="10" fillId="2" borderId="29" xfId="0" applyNumberFormat="1" applyFont="1" applyFill="1" applyBorder="1"/>
    <xf numFmtId="166" fontId="0" fillId="0" borderId="30" xfId="0" applyNumberFormat="1" applyBorder="1"/>
    <xf numFmtId="0" fontId="10" fillId="3" borderId="10" xfId="0" applyFont="1" applyFill="1" applyBorder="1" applyAlignment="1">
      <alignment horizontal="left"/>
    </xf>
    <xf numFmtId="0" fontId="10" fillId="0" borderId="40" xfId="0" applyFont="1" applyBorder="1"/>
    <xf numFmtId="166" fontId="0" fillId="0" borderId="41" xfId="0" applyNumberFormat="1" applyBorder="1"/>
    <xf numFmtId="0" fontId="10" fillId="3" borderId="17" xfId="0" applyFont="1" applyFill="1" applyBorder="1"/>
    <xf numFmtId="166" fontId="10" fillId="0" borderId="40" xfId="0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0" fillId="3" borderId="28" xfId="0" applyFont="1" applyFill="1" applyBorder="1"/>
    <xf numFmtId="3" fontId="10" fillId="0" borderId="28" xfId="0" applyNumberFormat="1" applyFont="1" applyBorder="1"/>
    <xf numFmtId="166" fontId="10" fillId="0" borderId="28" xfId="0" applyNumberFormat="1" applyFont="1" applyBorder="1"/>
    <xf numFmtId="0" fontId="10" fillId="3" borderId="3" xfId="0" applyFont="1" applyFill="1" applyBorder="1"/>
    <xf numFmtId="166" fontId="10" fillId="0" borderId="3" xfId="0" applyNumberFormat="1" applyFont="1" applyBorder="1"/>
    <xf numFmtId="3" fontId="10" fillId="0" borderId="3" xfId="0" applyNumberFormat="1" applyFont="1" applyBorder="1"/>
    <xf numFmtId="166" fontId="0" fillId="0" borderId="1" xfId="0" applyNumberFormat="1"/>
    <xf numFmtId="3" fontId="10" fillId="3" borderId="24" xfId="0" applyNumberFormat="1" applyFont="1" applyFill="1" applyBorder="1"/>
    <xf numFmtId="166" fontId="10" fillId="3" borderId="24" xfId="0" applyNumberFormat="1" applyFont="1" applyFill="1" applyBorder="1"/>
    <xf numFmtId="3" fontId="10" fillId="3" borderId="3" xfId="0" applyNumberFormat="1" applyFont="1" applyFill="1" applyBorder="1"/>
    <xf numFmtId="166" fontId="10" fillId="2" borderId="28" xfId="0" applyNumberFormat="1" applyFont="1" applyFill="1" applyBorder="1"/>
    <xf numFmtId="166" fontId="10" fillId="2" borderId="3" xfId="0" applyNumberFormat="1" applyFont="1" applyFill="1" applyBorder="1"/>
    <xf numFmtId="166" fontId="10" fillId="3" borderId="47" xfId="0" applyNumberFormat="1" applyFont="1" applyFill="1" applyBorder="1"/>
    <xf numFmtId="166" fontId="10" fillId="3" borderId="48" xfId="0" applyNumberFormat="1" applyFont="1" applyFill="1" applyBorder="1"/>
    <xf numFmtId="166" fontId="9" fillId="4" borderId="40" xfId="0" applyNumberFormat="1" applyFont="1" applyFill="1" applyBorder="1"/>
    <xf numFmtId="166" fontId="9" fillId="4" borderId="24" xfId="0" applyNumberFormat="1" applyFont="1" applyFill="1" applyBorder="1"/>
    <xf numFmtId="166" fontId="9" fillId="4" borderId="26" xfId="0" applyNumberFormat="1" applyFont="1" applyFill="1" applyBorder="1"/>
    <xf numFmtId="166" fontId="9" fillId="4" borderId="49" xfId="0" applyNumberFormat="1" applyFont="1" applyFill="1" applyBorder="1"/>
    <xf numFmtId="0" fontId="9" fillId="0" borderId="0" xfId="0" applyFont="1" applyBorder="1"/>
    <xf numFmtId="0" fontId="14" fillId="0" borderId="0" xfId="0" applyFont="1" applyBorder="1" applyAlignment="1">
      <alignment horizontal="right"/>
    </xf>
    <xf numFmtId="166" fontId="14" fillId="4" borderId="2" xfId="0" applyNumberFormat="1" applyFont="1" applyFill="1" applyBorder="1" applyAlignment="1">
      <alignment horizontal="right"/>
    </xf>
    <xf numFmtId="0" fontId="0" fillId="2" borderId="0" xfId="0" applyFill="1" applyBorder="1"/>
    <xf numFmtId="0" fontId="9" fillId="2" borderId="0" xfId="0" applyFont="1" applyFill="1" applyBorder="1" applyAlignment="1">
      <alignment horizontal="left"/>
    </xf>
    <xf numFmtId="166" fontId="10" fillId="3" borderId="52" xfId="0" applyNumberFormat="1" applyFont="1" applyFill="1" applyBorder="1"/>
    <xf numFmtId="0" fontId="2" fillId="0" borderId="0" xfId="0" applyFont="1" applyBorder="1"/>
    <xf numFmtId="0" fontId="10" fillId="0" borderId="10" xfId="0" applyFont="1" applyBorder="1" applyAlignment="1">
      <alignment horizontal="left"/>
    </xf>
    <xf numFmtId="0" fontId="3" fillId="0" borderId="21" xfId="0" applyFont="1" applyBorder="1"/>
    <xf numFmtId="0" fontId="3" fillId="0" borderId="53" xfId="0" applyFont="1" applyBorder="1"/>
    <xf numFmtId="0" fontId="3" fillId="0" borderId="53" xfId="0" applyFont="1" applyBorder="1" applyAlignment="1">
      <alignment wrapText="1"/>
    </xf>
    <xf numFmtId="0" fontId="3" fillId="0" borderId="10" xfId="0" applyFont="1" applyBorder="1" applyAlignment="1">
      <alignment horizontal="left"/>
    </xf>
    <xf numFmtId="3" fontId="10" fillId="3" borderId="29" xfId="0" applyNumberFormat="1" applyFont="1" applyFill="1" applyBorder="1"/>
    <xf numFmtId="3" fontId="10" fillId="3" borderId="22" xfId="0" applyNumberFormat="1" applyFont="1" applyFill="1" applyBorder="1"/>
    <xf numFmtId="3" fontId="10" fillId="3" borderId="28" xfId="0" applyNumberFormat="1" applyFont="1" applyFill="1" applyBorder="1"/>
    <xf numFmtId="0" fontId="15" fillId="0" borderId="1" xfId="0" applyFont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textRotation="90" wrapText="1"/>
    </xf>
    <xf numFmtId="0" fontId="12" fillId="0" borderId="19" xfId="0" applyFont="1" applyBorder="1" applyAlignment="1">
      <alignment horizontal="center" vertical="center" textRotation="90" wrapText="1"/>
    </xf>
    <xf numFmtId="0" fontId="12" fillId="0" borderId="39" xfId="0" applyFont="1" applyBorder="1" applyAlignment="1">
      <alignment horizontal="center" vertical="center" textRotation="90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43" xfId="0" applyFont="1" applyFill="1" applyBorder="1" applyAlignment="1">
      <alignment horizontal="left" vertical="center" wrapText="1"/>
    </xf>
    <xf numFmtId="164" fontId="14" fillId="0" borderId="32" xfId="0" applyNumberFormat="1" applyFont="1" applyBorder="1" applyAlignment="1">
      <alignment horizontal="right"/>
    </xf>
    <xf numFmtId="164" fontId="14" fillId="0" borderId="33" xfId="0" applyNumberFormat="1" applyFont="1" applyBorder="1" applyAlignment="1">
      <alignment horizontal="right"/>
    </xf>
    <xf numFmtId="164" fontId="14" fillId="0" borderId="34" xfId="0" applyNumberFormat="1" applyFont="1" applyBorder="1" applyAlignment="1">
      <alignment horizontal="right"/>
    </xf>
    <xf numFmtId="0" fontId="10" fillId="0" borderId="28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4" fillId="3" borderId="6" xfId="0" applyFont="1" applyFill="1" applyBorder="1" applyAlignment="1">
      <alignment horizontal="right"/>
    </xf>
    <xf numFmtId="0" fontId="14" fillId="3" borderId="35" xfId="0" applyFont="1" applyFill="1" applyBorder="1" applyAlignment="1">
      <alignment horizontal="right"/>
    </xf>
    <xf numFmtId="0" fontId="14" fillId="3" borderId="36" xfId="0" applyFont="1" applyFill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0" fontId="14" fillId="0" borderId="37" xfId="0" applyFont="1" applyBorder="1" applyAlignment="1">
      <alignment horizontal="right"/>
    </xf>
    <xf numFmtId="0" fontId="10" fillId="0" borderId="2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4" fontId="14" fillId="0" borderId="6" xfId="0" applyNumberFormat="1" applyFont="1" applyBorder="1" applyAlignment="1">
      <alignment horizontal="right"/>
    </xf>
    <xf numFmtId="164" fontId="14" fillId="0" borderId="35" xfId="0" applyNumberFormat="1" applyFont="1" applyBorder="1" applyAlignment="1">
      <alignment horizontal="right"/>
    </xf>
    <xf numFmtId="164" fontId="14" fillId="0" borderId="7" xfId="0" applyNumberFormat="1" applyFont="1" applyBorder="1" applyAlignment="1">
      <alignment horizontal="right"/>
    </xf>
    <xf numFmtId="0" fontId="10" fillId="0" borderId="45" xfId="0" applyFont="1" applyBorder="1" applyAlignment="1">
      <alignment vertical="center" wrapText="1"/>
    </xf>
    <xf numFmtId="0" fontId="10" fillId="0" borderId="46" xfId="0" applyFont="1" applyBorder="1" applyAlignment="1">
      <alignment vertical="center" wrapText="1"/>
    </xf>
    <xf numFmtId="0" fontId="10" fillId="0" borderId="45" xfId="0" applyFont="1" applyBorder="1" applyAlignment="1">
      <alignment horizontal="right" vertical="center" wrapText="1"/>
    </xf>
    <xf numFmtId="0" fontId="12" fillId="0" borderId="54" xfId="0" applyFont="1" applyBorder="1" applyAlignment="1">
      <alignment horizontal="center" vertical="center" textRotation="90" wrapText="1"/>
    </xf>
    <xf numFmtId="0" fontId="12" fillId="0" borderId="55" xfId="0" applyFont="1" applyBorder="1" applyAlignment="1">
      <alignment horizontal="center" vertical="center" textRotation="90" wrapText="1"/>
    </xf>
    <xf numFmtId="0" fontId="12" fillId="0" borderId="56" xfId="0" applyFont="1" applyBorder="1" applyAlignment="1">
      <alignment horizontal="center" vertical="center" textRotation="90" wrapText="1"/>
    </xf>
    <xf numFmtId="166" fontId="10" fillId="3" borderId="50" xfId="0" applyNumberFormat="1" applyFont="1" applyFill="1" applyBorder="1" applyAlignment="1">
      <alignment vertical="center"/>
    </xf>
    <xf numFmtId="166" fontId="10" fillId="3" borderId="51" xfId="0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C45D-D1D1-4159-95C3-01BE564724E0}">
  <dimension ref="A1:Q48"/>
  <sheetViews>
    <sheetView tabSelected="1" view="pageBreakPreview" topLeftCell="A2" zoomScale="60" zoomScaleNormal="130" workbookViewId="0">
      <selection activeCell="M15" sqref="M15"/>
    </sheetView>
  </sheetViews>
  <sheetFormatPr defaultRowHeight="12.75" x14ac:dyDescent="0.2"/>
  <cols>
    <col min="1" max="1" width="8.42578125" style="1" customWidth="1"/>
    <col min="2" max="2" width="34.28515625" style="1" customWidth="1"/>
    <col min="3" max="3" width="47" style="1" customWidth="1"/>
    <col min="4" max="4" width="8.7109375" style="1" customWidth="1"/>
    <col min="5" max="5" width="5.7109375" style="1" customWidth="1"/>
    <col min="6" max="6" width="11.7109375" style="1" customWidth="1"/>
    <col min="7" max="7" width="5.7109375" style="1" customWidth="1"/>
    <col min="8" max="8" width="13.28515625" style="1" customWidth="1"/>
    <col min="9" max="9" width="5.7109375" style="1" customWidth="1"/>
    <col min="10" max="10" width="12.85546875" style="1" customWidth="1"/>
    <col min="13" max="13" width="23.28515625" customWidth="1"/>
    <col min="14" max="14" width="16" bestFit="1" customWidth="1"/>
    <col min="15" max="15" width="10.7109375" customWidth="1"/>
    <col min="17" max="17" width="12.28515625" style="9" bestFit="1" customWidth="1"/>
  </cols>
  <sheetData>
    <row r="1" spans="1:17" ht="20.25" x14ac:dyDescent="0.3">
      <c r="A1" s="78" t="s">
        <v>29</v>
      </c>
      <c r="B1" s="78"/>
      <c r="C1" s="78"/>
      <c r="D1" s="78"/>
      <c r="E1" s="78"/>
      <c r="F1" s="78"/>
      <c r="G1" s="78"/>
      <c r="H1" s="78"/>
      <c r="I1" s="78"/>
      <c r="J1" s="78"/>
    </row>
    <row r="2" spans="1:17" ht="20.25" x14ac:dyDescent="0.3">
      <c r="A2" s="78" t="s">
        <v>51</v>
      </c>
      <c r="B2" s="78"/>
      <c r="C2" s="78"/>
      <c r="D2" s="78"/>
      <c r="E2" s="78"/>
      <c r="F2" s="78"/>
      <c r="G2" s="78"/>
      <c r="H2" s="78"/>
      <c r="I2" s="78"/>
      <c r="J2" s="78"/>
    </row>
    <row r="3" spans="1:17" ht="13.5" thickBot="1" x14ac:dyDescent="0.25">
      <c r="A3"/>
      <c r="B3"/>
      <c r="C3"/>
      <c r="D3"/>
      <c r="E3"/>
      <c r="F3"/>
      <c r="G3"/>
      <c r="H3"/>
      <c r="I3"/>
      <c r="J3"/>
    </row>
    <row r="4" spans="1:17" ht="25.5" customHeight="1" x14ac:dyDescent="0.2">
      <c r="A4" s="79" t="s">
        <v>2</v>
      </c>
      <c r="B4" s="80"/>
      <c r="C4" s="83" t="s">
        <v>0</v>
      </c>
      <c r="D4" s="83" t="s">
        <v>1</v>
      </c>
      <c r="E4" s="85" t="s">
        <v>31</v>
      </c>
      <c r="F4" s="86"/>
      <c r="G4" s="87" t="s">
        <v>32</v>
      </c>
      <c r="H4" s="86"/>
      <c r="I4" s="87" t="s">
        <v>28</v>
      </c>
      <c r="J4" s="88"/>
    </row>
    <row r="5" spans="1:17" ht="21.75" thickBot="1" x14ac:dyDescent="0.25">
      <c r="A5" s="81"/>
      <c r="B5" s="82"/>
      <c r="C5" s="84"/>
      <c r="D5" s="84"/>
      <c r="E5" s="43" t="s">
        <v>4</v>
      </c>
      <c r="F5" s="43" t="s">
        <v>5</v>
      </c>
      <c r="G5" s="43" t="s">
        <v>4</v>
      </c>
      <c r="H5" s="43" t="s">
        <v>5</v>
      </c>
      <c r="I5" s="43" t="s">
        <v>4</v>
      </c>
      <c r="J5" s="44" t="s">
        <v>5</v>
      </c>
      <c r="M5" s="8"/>
    </row>
    <row r="6" spans="1:17" ht="12.75" customHeight="1" x14ac:dyDescent="0.2">
      <c r="A6" s="89" t="s">
        <v>10</v>
      </c>
      <c r="B6" s="92" t="s">
        <v>11</v>
      </c>
      <c r="C6" s="41" t="s">
        <v>37</v>
      </c>
      <c r="D6" s="36"/>
      <c r="E6" s="75">
        <v>320</v>
      </c>
      <c r="F6" s="33">
        <f>D6*E6</f>
        <v>0</v>
      </c>
      <c r="G6" s="34"/>
      <c r="H6" s="35"/>
      <c r="I6" s="34"/>
      <c r="J6" s="37"/>
      <c r="M6" s="3"/>
      <c r="N6" s="4"/>
    </row>
    <row r="7" spans="1:17" x14ac:dyDescent="0.2">
      <c r="A7" s="90"/>
      <c r="B7" s="93"/>
      <c r="C7" s="14" t="s">
        <v>13</v>
      </c>
      <c r="D7" s="22"/>
      <c r="E7" s="52">
        <v>320</v>
      </c>
      <c r="F7" s="53">
        <f>D7*E7</f>
        <v>0</v>
      </c>
      <c r="G7" s="21"/>
      <c r="H7" s="20"/>
      <c r="I7" s="21"/>
      <c r="J7" s="23"/>
      <c r="M7" s="3"/>
      <c r="N7" s="4"/>
    </row>
    <row r="8" spans="1:17" x14ac:dyDescent="0.2">
      <c r="A8" s="90"/>
      <c r="B8" s="93"/>
      <c r="C8" s="14" t="s">
        <v>14</v>
      </c>
      <c r="D8" s="22"/>
      <c r="E8" s="52"/>
      <c r="F8" s="53">
        <f>D8*E8</f>
        <v>0</v>
      </c>
      <c r="G8" s="21"/>
      <c r="H8" s="20"/>
      <c r="I8" s="21"/>
      <c r="J8" s="23"/>
      <c r="M8" s="3"/>
      <c r="N8" s="4"/>
    </row>
    <row r="9" spans="1:17" x14ac:dyDescent="0.2">
      <c r="A9" s="90"/>
      <c r="B9" s="93"/>
      <c r="C9" s="14"/>
      <c r="D9" s="20"/>
      <c r="E9" s="52"/>
      <c r="F9" s="53"/>
      <c r="G9" s="21"/>
      <c r="H9" s="20"/>
      <c r="I9" s="21"/>
      <c r="J9" s="23"/>
      <c r="M9" s="3"/>
      <c r="N9" s="4"/>
    </row>
    <row r="10" spans="1:17" x14ac:dyDescent="0.2">
      <c r="A10" s="90"/>
      <c r="B10" s="93"/>
      <c r="C10" s="15"/>
      <c r="D10" s="24"/>
      <c r="E10" s="25"/>
      <c r="F10" s="26"/>
      <c r="G10" s="27"/>
      <c r="H10" s="20"/>
      <c r="I10" s="27"/>
      <c r="J10" s="23"/>
      <c r="M10" s="3"/>
      <c r="N10" s="4"/>
    </row>
    <row r="11" spans="1:17" ht="13.5" thickBot="1" x14ac:dyDescent="0.25">
      <c r="A11" s="91"/>
      <c r="B11" s="94"/>
      <c r="C11" s="95" t="s">
        <v>17</v>
      </c>
      <c r="D11" s="96"/>
      <c r="E11" s="97"/>
      <c r="F11" s="59">
        <f>SUM(F6:F10)</f>
        <v>0</v>
      </c>
      <c r="G11" s="39"/>
      <c r="H11" s="42"/>
      <c r="I11" s="39"/>
      <c r="J11" s="40"/>
      <c r="L11" s="5"/>
      <c r="M11" s="5"/>
      <c r="N11" s="7"/>
      <c r="Q11" s="10"/>
    </row>
    <row r="12" spans="1:17" ht="12.75" customHeight="1" x14ac:dyDescent="0.2">
      <c r="A12" s="89" t="s">
        <v>27</v>
      </c>
      <c r="B12" s="98" t="s">
        <v>26</v>
      </c>
      <c r="C12" s="32" t="s">
        <v>36</v>
      </c>
      <c r="D12" s="36"/>
      <c r="E12" s="34"/>
      <c r="F12" s="35" t="s">
        <v>8</v>
      </c>
      <c r="G12" s="75">
        <v>3200</v>
      </c>
      <c r="H12" s="33">
        <f>D12*G12</f>
        <v>0</v>
      </c>
      <c r="I12" s="34"/>
      <c r="J12" s="37"/>
      <c r="L12" s="5"/>
      <c r="M12" s="5"/>
      <c r="N12" s="7"/>
      <c r="Q12" s="10"/>
    </row>
    <row r="13" spans="1:17" x14ac:dyDescent="0.2">
      <c r="A13" s="90"/>
      <c r="B13" s="99"/>
      <c r="C13" s="31" t="s">
        <v>15</v>
      </c>
      <c r="D13" s="22"/>
      <c r="E13" s="21"/>
      <c r="F13" s="20" t="s">
        <v>8</v>
      </c>
      <c r="G13" s="52">
        <v>3200</v>
      </c>
      <c r="H13" s="53">
        <f>D13*G13</f>
        <v>0</v>
      </c>
      <c r="I13" s="21"/>
      <c r="J13" s="23"/>
      <c r="L13" s="5"/>
      <c r="M13" s="5"/>
      <c r="N13" s="7"/>
      <c r="Q13" s="10"/>
    </row>
    <row r="14" spans="1:17" x14ac:dyDescent="0.2">
      <c r="A14" s="90"/>
      <c r="B14" s="99"/>
      <c r="C14" s="31" t="s">
        <v>16</v>
      </c>
      <c r="D14" s="22"/>
      <c r="E14" s="21"/>
      <c r="F14" s="20" t="s">
        <v>8</v>
      </c>
      <c r="G14" s="52">
        <v>3200</v>
      </c>
      <c r="H14" s="53">
        <f>D14*G14</f>
        <v>0</v>
      </c>
      <c r="I14" s="21"/>
      <c r="J14" s="23"/>
      <c r="L14" s="5"/>
      <c r="N14" s="7"/>
      <c r="Q14" s="10"/>
    </row>
    <row r="15" spans="1:17" x14ac:dyDescent="0.2">
      <c r="A15" s="90"/>
      <c r="B15" s="99"/>
      <c r="C15" s="14"/>
      <c r="D15" s="20"/>
      <c r="E15" s="21"/>
      <c r="F15" s="20"/>
      <c r="G15" s="21"/>
      <c r="H15" s="53"/>
      <c r="I15" s="21"/>
      <c r="J15" s="23"/>
      <c r="O15" s="3"/>
      <c r="Q15" s="11"/>
    </row>
    <row r="16" spans="1:17" x14ac:dyDescent="0.2">
      <c r="A16" s="90"/>
      <c r="B16" s="99"/>
      <c r="C16" s="14"/>
      <c r="D16" s="20"/>
      <c r="E16" s="21"/>
      <c r="F16" s="20"/>
      <c r="G16" s="21"/>
      <c r="H16" s="53"/>
      <c r="I16" s="21"/>
      <c r="J16" s="23"/>
      <c r="O16" s="3"/>
      <c r="Q16" s="11"/>
    </row>
    <row r="17" spans="1:17" x14ac:dyDescent="0.2">
      <c r="A17" s="90"/>
      <c r="B17" s="99"/>
      <c r="C17" s="100" t="s">
        <v>18</v>
      </c>
      <c r="D17" s="101"/>
      <c r="E17" s="101"/>
      <c r="F17" s="101"/>
      <c r="G17" s="102"/>
      <c r="H17" s="60">
        <f>SUM(H12:H16)</f>
        <v>0</v>
      </c>
      <c r="I17" s="21"/>
      <c r="J17" s="23"/>
      <c r="O17" s="3"/>
      <c r="Q17" s="11"/>
    </row>
    <row r="18" spans="1:17" x14ac:dyDescent="0.2">
      <c r="A18" s="90"/>
      <c r="B18" s="99"/>
      <c r="C18" s="103" t="s">
        <v>3</v>
      </c>
      <c r="D18" s="104"/>
      <c r="E18" s="104"/>
      <c r="F18" s="104"/>
      <c r="G18" s="105"/>
      <c r="H18" s="61">
        <f>H17/33</f>
        <v>0</v>
      </c>
      <c r="I18" s="28"/>
      <c r="J18" s="29"/>
      <c r="Q18" s="11"/>
    </row>
    <row r="19" spans="1:17" x14ac:dyDescent="0.2">
      <c r="A19" s="90"/>
      <c r="B19" s="99" t="s">
        <v>25</v>
      </c>
      <c r="C19" s="71" t="s">
        <v>35</v>
      </c>
      <c r="D19" s="16"/>
      <c r="E19" s="17"/>
      <c r="F19" s="18"/>
      <c r="G19" s="76">
        <v>1600</v>
      </c>
      <c r="H19" s="30">
        <f>D19*G19</f>
        <v>0</v>
      </c>
      <c r="I19" s="17"/>
      <c r="J19" s="19"/>
      <c r="L19" s="5"/>
      <c r="N19" s="6"/>
      <c r="Q19" s="11"/>
    </row>
    <row r="20" spans="1:17" ht="22.5" x14ac:dyDescent="0.2">
      <c r="A20" s="90"/>
      <c r="B20" s="99"/>
      <c r="C20" s="73" t="s">
        <v>38</v>
      </c>
      <c r="D20" s="22"/>
      <c r="E20" s="21"/>
      <c r="F20" s="20"/>
      <c r="G20" s="52">
        <v>800</v>
      </c>
      <c r="H20" s="30">
        <f t="shared" ref="H20:H21" si="0">D20*G20</f>
        <v>0</v>
      </c>
      <c r="I20" s="21"/>
      <c r="J20" s="23"/>
    </row>
    <row r="21" spans="1:17" x14ac:dyDescent="0.2">
      <c r="A21" s="90"/>
      <c r="B21" s="99"/>
      <c r="C21" s="74" t="s">
        <v>39</v>
      </c>
      <c r="D21" s="22"/>
      <c r="E21" s="21"/>
      <c r="F21" s="20"/>
      <c r="G21" s="52">
        <v>500</v>
      </c>
      <c r="H21" s="30">
        <f t="shared" si="0"/>
        <v>0</v>
      </c>
      <c r="I21" s="21"/>
      <c r="J21" s="23"/>
    </row>
    <row r="22" spans="1:17" x14ac:dyDescent="0.2">
      <c r="A22" s="90"/>
      <c r="B22" s="99"/>
      <c r="C22" s="74" t="s">
        <v>40</v>
      </c>
      <c r="D22" s="22"/>
      <c r="E22" s="21"/>
      <c r="F22" s="20"/>
      <c r="G22" s="52">
        <v>500</v>
      </c>
      <c r="H22" s="53">
        <f>D22*G22</f>
        <v>0</v>
      </c>
      <c r="I22" s="21"/>
      <c r="J22" s="23"/>
    </row>
    <row r="23" spans="1:17" x14ac:dyDescent="0.2">
      <c r="A23" s="90"/>
      <c r="B23" s="99"/>
      <c r="C23" s="74" t="s">
        <v>41</v>
      </c>
      <c r="D23" s="22"/>
      <c r="E23" s="21"/>
      <c r="F23" s="20"/>
      <c r="G23" s="52">
        <v>1700</v>
      </c>
      <c r="H23" s="53">
        <f>D23*G23</f>
        <v>0</v>
      </c>
      <c r="I23" s="21"/>
      <c r="J23" s="23"/>
    </row>
    <row r="24" spans="1:17" x14ac:dyDescent="0.2">
      <c r="A24" s="90"/>
      <c r="B24" s="99"/>
      <c r="C24" s="74" t="s">
        <v>42</v>
      </c>
      <c r="D24" s="22"/>
      <c r="E24" s="21"/>
      <c r="F24" s="20"/>
      <c r="G24" s="52">
        <v>800</v>
      </c>
      <c r="H24" s="30">
        <f t="shared" ref="H24:H26" si="1">D24*G24</f>
        <v>0</v>
      </c>
      <c r="I24" s="21"/>
      <c r="J24" s="23"/>
    </row>
    <row r="25" spans="1:17" x14ac:dyDescent="0.2">
      <c r="A25" s="90"/>
      <c r="B25" s="99"/>
      <c r="C25" s="72" t="s">
        <v>43</v>
      </c>
      <c r="D25" s="22"/>
      <c r="E25" s="21"/>
      <c r="F25" s="20"/>
      <c r="G25" s="52">
        <v>1700</v>
      </c>
      <c r="H25" s="30">
        <f t="shared" si="1"/>
        <v>0</v>
      </c>
      <c r="I25" s="21"/>
      <c r="J25" s="23"/>
    </row>
    <row r="26" spans="1:17" x14ac:dyDescent="0.2">
      <c r="A26" s="90"/>
      <c r="B26" s="99"/>
      <c r="C26" s="70"/>
      <c r="D26" s="22"/>
      <c r="E26" s="21"/>
      <c r="F26" s="20"/>
      <c r="G26" s="52"/>
      <c r="H26" s="30">
        <f t="shared" si="1"/>
        <v>0</v>
      </c>
      <c r="I26" s="21"/>
      <c r="J26" s="23"/>
    </row>
    <row r="27" spans="1:17" x14ac:dyDescent="0.2">
      <c r="A27" s="90"/>
      <c r="B27" s="99"/>
      <c r="C27" s="72"/>
      <c r="D27" s="22"/>
      <c r="E27" s="21"/>
      <c r="F27" s="20"/>
      <c r="G27" s="52"/>
      <c r="H27" s="68"/>
      <c r="I27" s="21"/>
      <c r="J27" s="23"/>
    </row>
    <row r="28" spans="1:17" x14ac:dyDescent="0.2">
      <c r="A28" s="90"/>
      <c r="B28" s="99"/>
      <c r="C28" s="14"/>
      <c r="D28" s="20"/>
      <c r="E28" s="21"/>
      <c r="F28" s="20"/>
      <c r="G28" s="21"/>
      <c r="H28" s="53"/>
      <c r="I28" s="21"/>
      <c r="J28" s="23"/>
    </row>
    <row r="29" spans="1:17" ht="13.5" thickBot="1" x14ac:dyDescent="0.25">
      <c r="A29" s="91"/>
      <c r="B29" s="106"/>
      <c r="C29" s="95" t="s">
        <v>17</v>
      </c>
      <c r="D29" s="96"/>
      <c r="E29" s="96"/>
      <c r="F29" s="96"/>
      <c r="G29" s="97"/>
      <c r="H29" s="59">
        <f>SUM(H19:H28)</f>
        <v>0</v>
      </c>
      <c r="I29" s="39"/>
      <c r="J29" s="40"/>
    </row>
    <row r="30" spans="1:17" x14ac:dyDescent="0.2">
      <c r="A30" s="90" t="s">
        <v>12</v>
      </c>
      <c r="B30" s="107" t="s">
        <v>19</v>
      </c>
      <c r="C30" s="45" t="s">
        <v>36</v>
      </c>
      <c r="D30" s="55"/>
      <c r="E30" s="46"/>
      <c r="F30" s="47"/>
      <c r="G30" s="46"/>
      <c r="H30" s="47"/>
      <c r="I30" s="77">
        <v>960</v>
      </c>
      <c r="J30" s="57">
        <f>D30*I30</f>
        <v>0</v>
      </c>
    </row>
    <row r="31" spans="1:17" x14ac:dyDescent="0.2">
      <c r="A31" s="90"/>
      <c r="B31" s="99"/>
      <c r="C31" s="48" t="s">
        <v>20</v>
      </c>
      <c r="D31" s="56"/>
      <c r="E31" s="50"/>
      <c r="F31" s="49"/>
      <c r="G31" s="50"/>
      <c r="H31" s="49"/>
      <c r="I31" s="54">
        <v>960</v>
      </c>
      <c r="J31" s="58">
        <f>D31*I31</f>
        <v>0</v>
      </c>
    </row>
    <row r="32" spans="1:17" x14ac:dyDescent="0.2">
      <c r="A32" s="90"/>
      <c r="B32" s="99"/>
      <c r="C32" s="48" t="s">
        <v>16</v>
      </c>
      <c r="D32" s="56"/>
      <c r="E32" s="50"/>
      <c r="F32" s="49"/>
      <c r="G32" s="50"/>
      <c r="H32" s="49"/>
      <c r="I32" s="54">
        <v>960</v>
      </c>
      <c r="J32" s="58">
        <f>D32*I32</f>
        <v>0</v>
      </c>
    </row>
    <row r="33" spans="1:15" x14ac:dyDescent="0.2">
      <c r="A33" s="90"/>
      <c r="B33" s="99"/>
      <c r="C33" s="48"/>
      <c r="D33" s="49"/>
      <c r="E33" s="50"/>
      <c r="F33" s="49"/>
      <c r="G33" s="50"/>
      <c r="H33" s="49"/>
      <c r="I33" s="54"/>
      <c r="J33" s="58"/>
    </row>
    <row r="34" spans="1:15" x14ac:dyDescent="0.2">
      <c r="A34" s="90"/>
      <c r="B34" s="99"/>
      <c r="C34" s="48"/>
      <c r="D34" s="49"/>
      <c r="E34" s="50"/>
      <c r="F34" s="49"/>
      <c r="G34" s="50"/>
      <c r="H34" s="49"/>
      <c r="I34" s="54"/>
      <c r="J34" s="58"/>
    </row>
    <row r="35" spans="1:15" ht="13.5" thickBot="1" x14ac:dyDescent="0.25">
      <c r="A35" s="90"/>
      <c r="B35" s="108"/>
      <c r="C35" s="109" t="s">
        <v>17</v>
      </c>
      <c r="D35" s="110"/>
      <c r="E35" s="110"/>
      <c r="F35" s="110"/>
      <c r="G35" s="110"/>
      <c r="H35" s="110"/>
      <c r="I35" s="111"/>
      <c r="J35" s="62">
        <f>SUM(J30:J34)</f>
        <v>0</v>
      </c>
    </row>
    <row r="36" spans="1:15" ht="30.6" customHeight="1" x14ac:dyDescent="0.2">
      <c r="A36" s="115" t="s">
        <v>22</v>
      </c>
      <c r="B36" s="112" t="s">
        <v>44</v>
      </c>
      <c r="C36" s="112"/>
      <c r="D36" s="112"/>
      <c r="E36" s="112"/>
      <c r="F36" s="112"/>
      <c r="G36" s="112"/>
      <c r="H36" s="114" t="s">
        <v>7</v>
      </c>
      <c r="I36" s="112"/>
      <c r="J36" s="118">
        <v>150000</v>
      </c>
      <c r="M36" s="5"/>
      <c r="N36" s="5"/>
      <c r="O36" s="7"/>
    </row>
    <row r="37" spans="1:15" x14ac:dyDescent="0.2">
      <c r="A37" s="116"/>
      <c r="B37" s="112"/>
      <c r="C37" s="112"/>
      <c r="D37" s="112"/>
      <c r="E37" s="112"/>
      <c r="F37" s="112"/>
      <c r="G37" s="112"/>
      <c r="H37" s="112"/>
      <c r="I37" s="112"/>
      <c r="J37" s="118"/>
      <c r="M37" s="5"/>
      <c r="N37" s="5"/>
      <c r="O37" s="7"/>
    </row>
    <row r="38" spans="1:15" x14ac:dyDescent="0.2">
      <c r="A38" s="116"/>
      <c r="B38" s="112" t="s">
        <v>45</v>
      </c>
      <c r="C38" s="112"/>
      <c r="D38" s="112"/>
      <c r="E38" s="112"/>
      <c r="F38" s="112"/>
      <c r="G38" s="112"/>
      <c r="H38" s="114" t="s">
        <v>7</v>
      </c>
      <c r="I38" s="112"/>
      <c r="J38" s="118">
        <v>300000</v>
      </c>
      <c r="M38" s="5"/>
      <c r="N38" s="5"/>
      <c r="O38" s="7"/>
    </row>
    <row r="39" spans="1:15" x14ac:dyDescent="0.2">
      <c r="A39" s="116"/>
      <c r="B39" s="112"/>
      <c r="C39" s="112"/>
      <c r="D39" s="112"/>
      <c r="E39" s="112"/>
      <c r="F39" s="112"/>
      <c r="G39" s="112"/>
      <c r="H39" s="112"/>
      <c r="I39" s="112"/>
      <c r="J39" s="118"/>
      <c r="M39" s="5"/>
      <c r="O39" s="6"/>
    </row>
    <row r="40" spans="1:15" x14ac:dyDescent="0.2">
      <c r="A40" s="116"/>
      <c r="B40" s="112" t="s">
        <v>46</v>
      </c>
      <c r="C40" s="112"/>
      <c r="D40" s="112"/>
      <c r="E40" s="112"/>
      <c r="F40" s="112"/>
      <c r="G40" s="112"/>
      <c r="H40" s="114" t="s">
        <v>7</v>
      </c>
      <c r="I40" s="112"/>
      <c r="J40" s="118">
        <v>300000</v>
      </c>
    </row>
    <row r="41" spans="1:15" ht="13.5" thickBot="1" x14ac:dyDescent="0.25">
      <c r="A41" s="117"/>
      <c r="B41" s="113"/>
      <c r="C41" s="113"/>
      <c r="D41" s="113"/>
      <c r="E41" s="113"/>
      <c r="F41" s="113"/>
      <c r="G41" s="113"/>
      <c r="H41" s="113"/>
      <c r="I41" s="113"/>
      <c r="J41" s="119"/>
    </row>
    <row r="42" spans="1:15" x14ac:dyDescent="0.2">
      <c r="A42" s="3"/>
      <c r="B42" s="13"/>
      <c r="C42" s="13"/>
      <c r="D42" s="13"/>
      <c r="E42" s="13"/>
      <c r="F42" s="13"/>
      <c r="G42" s="13"/>
      <c r="H42" s="13"/>
      <c r="I42" s="13"/>
      <c r="J42" s="51"/>
    </row>
    <row r="43" spans="1:15" x14ac:dyDescent="0.2">
      <c r="B43" s="12"/>
      <c r="C43" s="12"/>
      <c r="D43" s="12"/>
      <c r="E43" s="12"/>
      <c r="F43" s="63"/>
      <c r="G43" s="63"/>
      <c r="H43" s="64" t="s">
        <v>21</v>
      </c>
      <c r="I43" s="63"/>
      <c r="J43" s="65">
        <f>SUM(F11+H17+H29+J35+J36+J38+J40)</f>
        <v>750000</v>
      </c>
    </row>
    <row r="44" spans="1:15" x14ac:dyDescent="0.2">
      <c r="A44" s="69" t="s">
        <v>23</v>
      </c>
    </row>
    <row r="45" spans="1:15" x14ac:dyDescent="0.2">
      <c r="A45" s="67" t="s">
        <v>6</v>
      </c>
      <c r="B45" s="66"/>
    </row>
    <row r="46" spans="1:15" x14ac:dyDescent="0.2">
      <c r="A46" s="63" t="s">
        <v>24</v>
      </c>
      <c r="B46" s="2"/>
    </row>
    <row r="47" spans="1:15" x14ac:dyDescent="0.2">
      <c r="C47" s="2"/>
    </row>
    <row r="48" spans="1:15" x14ac:dyDescent="0.2">
      <c r="C48" s="2"/>
    </row>
  </sheetData>
  <mergeCells count="30">
    <mergeCell ref="J40:J41"/>
    <mergeCell ref="B36:G37"/>
    <mergeCell ref="H36:I37"/>
    <mergeCell ref="J36:J37"/>
    <mergeCell ref="B38:G39"/>
    <mergeCell ref="H38:I39"/>
    <mergeCell ref="J38:J39"/>
    <mergeCell ref="A30:A35"/>
    <mergeCell ref="B30:B35"/>
    <mergeCell ref="C35:I35"/>
    <mergeCell ref="B40:G41"/>
    <mergeCell ref="H40:I41"/>
    <mergeCell ref="A36:A41"/>
    <mergeCell ref="A6:A11"/>
    <mergeCell ref="B6:B11"/>
    <mergeCell ref="C11:E11"/>
    <mergeCell ref="A12:A29"/>
    <mergeCell ref="B12:B18"/>
    <mergeCell ref="C17:G17"/>
    <mergeCell ref="C18:G18"/>
    <mergeCell ref="B19:B29"/>
    <mergeCell ref="C29:G29"/>
    <mergeCell ref="A1:J1"/>
    <mergeCell ref="A4:B5"/>
    <mergeCell ref="C4:C5"/>
    <mergeCell ref="D4:D5"/>
    <mergeCell ref="E4:F4"/>
    <mergeCell ref="G4:H4"/>
    <mergeCell ref="I4:J4"/>
    <mergeCell ref="A2:J2"/>
  </mergeCells>
  <pageMargins left="0.7" right="0.7" top="0.75" bottom="0.75" header="0.3" footer="0.3"/>
  <pageSetup paperSize="134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6"/>
  <sheetViews>
    <sheetView topLeftCell="A30" zoomScale="130" zoomScaleNormal="130" workbookViewId="0">
      <selection activeCell="J44" sqref="A1:J44"/>
    </sheetView>
  </sheetViews>
  <sheetFormatPr defaultRowHeight="12.75" x14ac:dyDescent="0.2"/>
  <cols>
    <col min="1" max="1" width="8.42578125" style="1" customWidth="1"/>
    <col min="2" max="2" width="34.28515625" style="1" customWidth="1"/>
    <col min="3" max="3" width="47" style="1" customWidth="1"/>
    <col min="4" max="4" width="8.7109375" style="1" customWidth="1"/>
    <col min="5" max="5" width="5.7109375" style="1" customWidth="1"/>
    <col min="6" max="6" width="11.7109375" style="1" customWidth="1"/>
    <col min="7" max="7" width="5.7109375" style="1" customWidth="1"/>
    <col min="8" max="8" width="13.28515625" style="1" customWidth="1"/>
    <col min="9" max="9" width="5.7109375" style="1" customWidth="1"/>
    <col min="10" max="10" width="12.85546875" style="1" customWidth="1"/>
    <col min="13" max="13" width="23.28515625" customWidth="1"/>
    <col min="14" max="14" width="16" bestFit="1" customWidth="1"/>
    <col min="15" max="15" width="10.7109375" customWidth="1"/>
    <col min="17" max="17" width="12.28515625" style="9" bestFit="1" customWidth="1"/>
  </cols>
  <sheetData>
    <row r="1" spans="1:17" ht="20.25" x14ac:dyDescent="0.3">
      <c r="A1" s="78" t="s">
        <v>9</v>
      </c>
      <c r="B1" s="78"/>
      <c r="C1" s="78"/>
      <c r="D1" s="78"/>
      <c r="E1" s="78"/>
      <c r="F1" s="78"/>
      <c r="G1" s="78"/>
      <c r="H1" s="78"/>
      <c r="I1" s="78"/>
      <c r="J1" s="78"/>
    </row>
    <row r="2" spans="1:17" ht="20.25" x14ac:dyDescent="0.3">
      <c r="A2" s="78" t="s">
        <v>30</v>
      </c>
      <c r="B2" s="78"/>
      <c r="C2" s="78"/>
      <c r="D2" s="78"/>
      <c r="E2" s="78"/>
      <c r="F2" s="78"/>
      <c r="G2" s="78"/>
      <c r="H2" s="78"/>
      <c r="I2" s="78"/>
      <c r="J2" s="78"/>
    </row>
    <row r="3" spans="1:17" ht="13.5" thickBot="1" x14ac:dyDescent="0.25">
      <c r="A3"/>
      <c r="B3"/>
      <c r="C3"/>
      <c r="D3"/>
      <c r="E3"/>
      <c r="F3"/>
      <c r="G3"/>
      <c r="H3"/>
      <c r="I3"/>
      <c r="J3"/>
    </row>
    <row r="4" spans="1:17" ht="25.5" customHeight="1" x14ac:dyDescent="0.2">
      <c r="A4" s="79" t="s">
        <v>2</v>
      </c>
      <c r="B4" s="80"/>
      <c r="C4" s="83" t="s">
        <v>0</v>
      </c>
      <c r="D4" s="83" t="s">
        <v>1</v>
      </c>
      <c r="E4" s="85" t="s">
        <v>31</v>
      </c>
      <c r="F4" s="86"/>
      <c r="G4" s="87" t="s">
        <v>33</v>
      </c>
      <c r="H4" s="86"/>
      <c r="I4" s="87" t="s">
        <v>28</v>
      </c>
      <c r="J4" s="88"/>
    </row>
    <row r="5" spans="1:17" ht="21.75" thickBot="1" x14ac:dyDescent="0.25">
      <c r="A5" s="81"/>
      <c r="B5" s="82"/>
      <c r="C5" s="84"/>
      <c r="D5" s="84"/>
      <c r="E5" s="43" t="s">
        <v>4</v>
      </c>
      <c r="F5" s="43" t="s">
        <v>5</v>
      </c>
      <c r="G5" s="43" t="s">
        <v>4</v>
      </c>
      <c r="H5" s="43" t="s">
        <v>5</v>
      </c>
      <c r="I5" s="43" t="s">
        <v>4</v>
      </c>
      <c r="J5" s="44" t="s">
        <v>5</v>
      </c>
      <c r="M5" s="8"/>
    </row>
    <row r="6" spans="1:17" ht="12.75" customHeight="1" x14ac:dyDescent="0.2">
      <c r="A6" s="89" t="s">
        <v>10</v>
      </c>
      <c r="B6" s="92" t="s">
        <v>11</v>
      </c>
      <c r="C6" s="41" t="s">
        <v>37</v>
      </c>
      <c r="D6" s="36"/>
      <c r="E6" s="75">
        <v>320</v>
      </c>
      <c r="F6" s="33">
        <f>D6*E6</f>
        <v>0</v>
      </c>
      <c r="G6" s="34"/>
      <c r="H6" s="35"/>
      <c r="I6" s="34"/>
      <c r="J6" s="37"/>
      <c r="M6" s="3"/>
      <c r="N6" s="4"/>
    </row>
    <row r="7" spans="1:17" x14ac:dyDescent="0.2">
      <c r="A7" s="90"/>
      <c r="B7" s="93"/>
      <c r="C7" s="14" t="s">
        <v>13</v>
      </c>
      <c r="D7" s="22"/>
      <c r="E7" s="52">
        <v>320</v>
      </c>
      <c r="F7" s="53">
        <f>D7*E7</f>
        <v>0</v>
      </c>
      <c r="G7" s="21"/>
      <c r="H7" s="20"/>
      <c r="I7" s="21"/>
      <c r="J7" s="23"/>
      <c r="M7" s="3"/>
      <c r="N7" s="4"/>
    </row>
    <row r="8" spans="1:17" x14ac:dyDescent="0.2">
      <c r="A8" s="90"/>
      <c r="B8" s="93"/>
      <c r="C8" s="14" t="s">
        <v>14</v>
      </c>
      <c r="D8" s="22"/>
      <c r="E8" s="52">
        <v>320</v>
      </c>
      <c r="F8" s="53">
        <f>D8*E8</f>
        <v>0</v>
      </c>
      <c r="G8" s="21"/>
      <c r="H8" s="20"/>
      <c r="I8" s="21"/>
      <c r="J8" s="23"/>
      <c r="M8" s="3"/>
      <c r="N8" s="4"/>
    </row>
    <row r="9" spans="1:17" x14ac:dyDescent="0.2">
      <c r="A9" s="90"/>
      <c r="B9" s="93"/>
      <c r="C9" s="14"/>
      <c r="D9" s="20"/>
      <c r="E9" s="52"/>
      <c r="F9" s="53"/>
      <c r="G9" s="21"/>
      <c r="H9" s="20"/>
      <c r="I9" s="21"/>
      <c r="J9" s="23"/>
      <c r="M9" s="3"/>
      <c r="N9" s="4"/>
    </row>
    <row r="10" spans="1:17" x14ac:dyDescent="0.2">
      <c r="A10" s="90"/>
      <c r="B10" s="93"/>
      <c r="C10" s="15"/>
      <c r="D10" s="24"/>
      <c r="E10" s="25"/>
      <c r="F10" s="26"/>
      <c r="G10" s="27"/>
      <c r="H10" s="20"/>
      <c r="I10" s="27"/>
      <c r="J10" s="23"/>
      <c r="M10" s="3"/>
      <c r="N10" s="4"/>
    </row>
    <row r="11" spans="1:17" ht="13.5" thickBot="1" x14ac:dyDescent="0.25">
      <c r="A11" s="91"/>
      <c r="B11" s="94"/>
      <c r="C11" s="95" t="s">
        <v>17</v>
      </c>
      <c r="D11" s="96"/>
      <c r="E11" s="97"/>
      <c r="F11" s="59">
        <f>SUM(F6:F10)</f>
        <v>0</v>
      </c>
      <c r="G11" s="39"/>
      <c r="H11" s="42"/>
      <c r="I11" s="39"/>
      <c r="J11" s="40"/>
      <c r="L11" s="5"/>
      <c r="M11" s="5"/>
      <c r="N11" s="7"/>
      <c r="Q11" s="10"/>
    </row>
    <row r="12" spans="1:17" ht="12.75" customHeight="1" x14ac:dyDescent="0.2">
      <c r="A12" s="89" t="s">
        <v>27</v>
      </c>
      <c r="B12" s="98" t="s">
        <v>26</v>
      </c>
      <c r="C12" s="32" t="s">
        <v>36</v>
      </c>
      <c r="D12" s="36"/>
      <c r="E12" s="34"/>
      <c r="F12" s="35" t="s">
        <v>8</v>
      </c>
      <c r="G12" s="75">
        <v>3900</v>
      </c>
      <c r="H12" s="33">
        <f>D12*G12</f>
        <v>0</v>
      </c>
      <c r="I12" s="34"/>
      <c r="J12" s="37"/>
      <c r="L12" s="5"/>
      <c r="M12" s="5"/>
      <c r="N12" s="7"/>
      <c r="Q12" s="10"/>
    </row>
    <row r="13" spans="1:17" x14ac:dyDescent="0.2">
      <c r="A13" s="90"/>
      <c r="B13" s="99"/>
      <c r="C13" s="31" t="s">
        <v>15</v>
      </c>
      <c r="D13" s="22"/>
      <c r="E13" s="21"/>
      <c r="F13" s="20" t="s">
        <v>8</v>
      </c>
      <c r="G13" s="52">
        <v>3900</v>
      </c>
      <c r="H13" s="53">
        <f>D13*G13</f>
        <v>0</v>
      </c>
      <c r="I13" s="21"/>
      <c r="J13" s="23"/>
      <c r="L13" s="5"/>
      <c r="M13" s="5"/>
      <c r="N13" s="7"/>
      <c r="Q13" s="10"/>
    </row>
    <row r="14" spans="1:17" x14ac:dyDescent="0.2">
      <c r="A14" s="90"/>
      <c r="B14" s="99"/>
      <c r="C14" s="31" t="s">
        <v>16</v>
      </c>
      <c r="D14" s="22"/>
      <c r="E14" s="21"/>
      <c r="F14" s="20" t="s">
        <v>8</v>
      </c>
      <c r="G14" s="52">
        <v>3900</v>
      </c>
      <c r="H14" s="53">
        <f>D14*G14</f>
        <v>0</v>
      </c>
      <c r="I14" s="21"/>
      <c r="J14" s="23"/>
      <c r="L14" s="5"/>
      <c r="N14" s="7"/>
      <c r="Q14" s="10"/>
    </row>
    <row r="15" spans="1:17" x14ac:dyDescent="0.2">
      <c r="A15" s="90"/>
      <c r="B15" s="99"/>
      <c r="C15" s="14"/>
      <c r="D15" s="20"/>
      <c r="E15" s="21"/>
      <c r="F15" s="20"/>
      <c r="G15" s="21"/>
      <c r="H15" s="53"/>
      <c r="I15" s="21"/>
      <c r="J15" s="23"/>
      <c r="O15" s="3"/>
      <c r="Q15" s="11"/>
    </row>
    <row r="16" spans="1:17" x14ac:dyDescent="0.2">
      <c r="A16" s="90"/>
      <c r="B16" s="99"/>
      <c r="C16" s="14"/>
      <c r="D16" s="20"/>
      <c r="E16" s="21"/>
      <c r="F16" s="20"/>
      <c r="G16" s="21"/>
      <c r="H16" s="53"/>
      <c r="I16" s="21"/>
      <c r="J16" s="23"/>
      <c r="O16" s="3"/>
      <c r="Q16" s="11"/>
    </row>
    <row r="17" spans="1:17" x14ac:dyDescent="0.2">
      <c r="A17" s="90"/>
      <c r="B17" s="99"/>
      <c r="C17" s="100" t="s">
        <v>18</v>
      </c>
      <c r="D17" s="101"/>
      <c r="E17" s="101"/>
      <c r="F17" s="101"/>
      <c r="G17" s="102"/>
      <c r="H17" s="60">
        <f>SUM(H12:H16)</f>
        <v>0</v>
      </c>
      <c r="I17" s="21"/>
      <c r="J17" s="23"/>
      <c r="O17" s="3"/>
      <c r="Q17" s="11"/>
    </row>
    <row r="18" spans="1:17" x14ac:dyDescent="0.2">
      <c r="A18" s="90"/>
      <c r="B18" s="99"/>
      <c r="C18" s="103" t="s">
        <v>3</v>
      </c>
      <c r="D18" s="104"/>
      <c r="E18" s="104"/>
      <c r="F18" s="104"/>
      <c r="G18" s="105"/>
      <c r="H18" s="61">
        <f>H17/33</f>
        <v>0</v>
      </c>
      <c r="I18" s="28"/>
      <c r="J18" s="29"/>
      <c r="Q18" s="11"/>
    </row>
    <row r="19" spans="1:17" x14ac:dyDescent="0.2">
      <c r="A19" s="90"/>
      <c r="B19" s="99" t="s">
        <v>48</v>
      </c>
      <c r="C19" s="71" t="s">
        <v>34</v>
      </c>
      <c r="D19" s="16"/>
      <c r="E19" s="17"/>
      <c r="F19" s="18"/>
      <c r="G19" s="76">
        <v>2000</v>
      </c>
      <c r="H19" s="30">
        <f>D19*G19</f>
        <v>0</v>
      </c>
      <c r="I19" s="17"/>
      <c r="J19" s="19"/>
      <c r="L19" s="5"/>
      <c r="N19" s="6"/>
      <c r="Q19" s="11"/>
    </row>
    <row r="20" spans="1:17" ht="22.5" x14ac:dyDescent="0.2">
      <c r="A20" s="90"/>
      <c r="B20" s="99"/>
      <c r="C20" s="73" t="s">
        <v>47</v>
      </c>
      <c r="D20" s="22"/>
      <c r="E20" s="21"/>
      <c r="F20" s="20"/>
      <c r="G20" s="52">
        <v>1000</v>
      </c>
      <c r="H20" s="30">
        <f t="shared" ref="H20:H21" si="0">D20*G20</f>
        <v>0</v>
      </c>
      <c r="I20" s="21"/>
      <c r="J20" s="23"/>
    </row>
    <row r="21" spans="1:17" x14ac:dyDescent="0.2">
      <c r="A21" s="90"/>
      <c r="B21" s="99"/>
      <c r="C21" s="74" t="s">
        <v>39</v>
      </c>
      <c r="D21" s="22"/>
      <c r="E21" s="21"/>
      <c r="F21" s="20"/>
      <c r="G21" s="52">
        <v>500</v>
      </c>
      <c r="H21" s="30">
        <f t="shared" si="0"/>
        <v>0</v>
      </c>
      <c r="I21" s="21"/>
      <c r="J21" s="23"/>
    </row>
    <row r="22" spans="1:17" x14ac:dyDescent="0.2">
      <c r="A22" s="90"/>
      <c r="B22" s="99"/>
      <c r="C22" s="74" t="s">
        <v>40</v>
      </c>
      <c r="D22" s="22"/>
      <c r="E22" s="21"/>
      <c r="F22" s="20"/>
      <c r="G22" s="52">
        <v>500</v>
      </c>
      <c r="H22" s="53">
        <f>D22*G22</f>
        <v>0</v>
      </c>
      <c r="I22" s="21"/>
      <c r="J22" s="23"/>
    </row>
    <row r="23" spans="1:17" x14ac:dyDescent="0.2">
      <c r="A23" s="90"/>
      <c r="B23" s="99"/>
      <c r="C23" s="74" t="s">
        <v>49</v>
      </c>
      <c r="D23" s="22"/>
      <c r="E23" s="21"/>
      <c r="F23" s="20"/>
      <c r="G23" s="52">
        <v>2200</v>
      </c>
      <c r="H23" s="53">
        <f>D23*G23</f>
        <v>0</v>
      </c>
      <c r="I23" s="21"/>
      <c r="J23" s="23"/>
    </row>
    <row r="24" spans="1:17" x14ac:dyDescent="0.2">
      <c r="A24" s="90"/>
      <c r="B24" s="99"/>
      <c r="C24" s="74" t="s">
        <v>50</v>
      </c>
      <c r="D24" s="22"/>
      <c r="E24" s="21"/>
      <c r="F24" s="20"/>
      <c r="G24" s="52">
        <v>1000</v>
      </c>
      <c r="H24" s="30">
        <f t="shared" ref="H24:H26" si="1">D24*G24</f>
        <v>0</v>
      </c>
      <c r="I24" s="21"/>
      <c r="J24" s="23"/>
    </row>
    <row r="25" spans="1:17" x14ac:dyDescent="0.2">
      <c r="A25" s="90"/>
      <c r="B25" s="99"/>
      <c r="C25" s="74"/>
      <c r="D25" s="22"/>
      <c r="E25" s="21"/>
      <c r="F25" s="20"/>
      <c r="G25" s="52"/>
      <c r="H25" s="30">
        <f t="shared" si="1"/>
        <v>0</v>
      </c>
      <c r="I25" s="21"/>
      <c r="J25" s="23"/>
    </row>
    <row r="26" spans="1:17" x14ac:dyDescent="0.2">
      <c r="A26" s="90"/>
      <c r="B26" s="99"/>
      <c r="C26" s="70"/>
      <c r="D26" s="22"/>
      <c r="E26" s="21"/>
      <c r="F26" s="20"/>
      <c r="G26" s="52"/>
      <c r="H26" s="30">
        <f t="shared" si="1"/>
        <v>0</v>
      </c>
      <c r="I26" s="21"/>
      <c r="J26" s="23"/>
    </row>
    <row r="27" spans="1:17" x14ac:dyDescent="0.2">
      <c r="A27" s="90"/>
      <c r="B27" s="99"/>
      <c r="C27" s="38"/>
      <c r="D27" s="22"/>
      <c r="E27" s="21"/>
      <c r="F27" s="20"/>
      <c r="G27" s="52"/>
      <c r="H27" s="68"/>
      <c r="I27" s="21"/>
      <c r="J27" s="23"/>
    </row>
    <row r="28" spans="1:17" x14ac:dyDescent="0.2">
      <c r="A28" s="90"/>
      <c r="B28" s="99"/>
      <c r="C28" s="14"/>
      <c r="D28" s="20"/>
      <c r="E28" s="21"/>
      <c r="F28" s="20"/>
      <c r="G28" s="21"/>
      <c r="H28" s="53"/>
      <c r="I28" s="21"/>
      <c r="J28" s="23"/>
    </row>
    <row r="29" spans="1:17" ht="13.5" thickBot="1" x14ac:dyDescent="0.25">
      <c r="A29" s="91"/>
      <c r="B29" s="106"/>
      <c r="C29" s="95" t="s">
        <v>17</v>
      </c>
      <c r="D29" s="96"/>
      <c r="E29" s="96"/>
      <c r="F29" s="96"/>
      <c r="G29" s="97"/>
      <c r="H29" s="59">
        <f>SUM(H19:H28)</f>
        <v>0</v>
      </c>
      <c r="I29" s="39"/>
      <c r="J29" s="40"/>
    </row>
    <row r="30" spans="1:17" x14ac:dyDescent="0.2">
      <c r="A30" s="90" t="s">
        <v>12</v>
      </c>
      <c r="B30" s="107" t="s">
        <v>19</v>
      </c>
      <c r="C30" s="45" t="s">
        <v>36</v>
      </c>
      <c r="D30" s="55"/>
      <c r="E30" s="46"/>
      <c r="F30" s="47"/>
      <c r="G30" s="46"/>
      <c r="H30" s="47"/>
      <c r="I30" s="77">
        <v>960</v>
      </c>
      <c r="J30" s="57">
        <f>D30*I30</f>
        <v>0</v>
      </c>
    </row>
    <row r="31" spans="1:17" x14ac:dyDescent="0.2">
      <c r="A31" s="90"/>
      <c r="B31" s="99"/>
      <c r="C31" s="48" t="s">
        <v>20</v>
      </c>
      <c r="D31" s="56"/>
      <c r="E31" s="50"/>
      <c r="F31" s="49"/>
      <c r="G31" s="50"/>
      <c r="H31" s="49"/>
      <c r="I31" s="54">
        <v>960</v>
      </c>
      <c r="J31" s="58">
        <f>D31*I31</f>
        <v>0</v>
      </c>
    </row>
    <row r="32" spans="1:17" x14ac:dyDescent="0.2">
      <c r="A32" s="90"/>
      <c r="B32" s="99"/>
      <c r="C32" s="48" t="s">
        <v>16</v>
      </c>
      <c r="D32" s="56"/>
      <c r="E32" s="50"/>
      <c r="F32" s="49"/>
      <c r="G32" s="50"/>
      <c r="H32" s="49"/>
      <c r="I32" s="54">
        <v>960</v>
      </c>
      <c r="J32" s="58">
        <f>D32*I32</f>
        <v>0</v>
      </c>
    </row>
    <row r="33" spans="1:15" x14ac:dyDescent="0.2">
      <c r="A33" s="90"/>
      <c r="B33" s="99"/>
      <c r="C33" s="48"/>
      <c r="D33" s="49"/>
      <c r="E33" s="50"/>
      <c r="F33" s="49"/>
      <c r="G33" s="50"/>
      <c r="H33" s="49"/>
      <c r="I33" s="54"/>
      <c r="J33" s="58"/>
    </row>
    <row r="34" spans="1:15" x14ac:dyDescent="0.2">
      <c r="A34" s="90"/>
      <c r="B34" s="99"/>
      <c r="C34" s="48"/>
      <c r="D34" s="49"/>
      <c r="E34" s="50"/>
      <c r="F34" s="49"/>
      <c r="G34" s="50"/>
      <c r="H34" s="49"/>
      <c r="I34" s="54"/>
      <c r="J34" s="58"/>
    </row>
    <row r="35" spans="1:15" ht="13.5" thickBot="1" x14ac:dyDescent="0.25">
      <c r="A35" s="90"/>
      <c r="B35" s="108"/>
      <c r="C35" s="109" t="s">
        <v>17</v>
      </c>
      <c r="D35" s="110"/>
      <c r="E35" s="110"/>
      <c r="F35" s="110"/>
      <c r="G35" s="110"/>
      <c r="H35" s="110"/>
      <c r="I35" s="111"/>
      <c r="J35" s="62">
        <f>SUM(J30:J34)</f>
        <v>0</v>
      </c>
    </row>
    <row r="36" spans="1:15" ht="30.6" customHeight="1" x14ac:dyDescent="0.2">
      <c r="A36" s="115" t="s">
        <v>22</v>
      </c>
      <c r="B36" s="112" t="s">
        <v>44</v>
      </c>
      <c r="C36" s="112"/>
      <c r="D36" s="112"/>
      <c r="E36" s="112"/>
      <c r="F36" s="112"/>
      <c r="G36" s="112"/>
      <c r="H36" s="114" t="s">
        <v>7</v>
      </c>
      <c r="I36" s="112"/>
      <c r="J36" s="118">
        <v>150000</v>
      </c>
      <c r="M36" s="5"/>
      <c r="N36" s="5"/>
      <c r="O36" s="7"/>
    </row>
    <row r="37" spans="1:15" x14ac:dyDescent="0.2">
      <c r="A37" s="116"/>
      <c r="B37" s="112"/>
      <c r="C37" s="112"/>
      <c r="D37" s="112"/>
      <c r="E37" s="112"/>
      <c r="F37" s="112"/>
      <c r="G37" s="112"/>
      <c r="H37" s="112"/>
      <c r="I37" s="112"/>
      <c r="J37" s="118"/>
      <c r="M37" s="5"/>
      <c r="N37" s="5"/>
      <c r="O37" s="7"/>
    </row>
    <row r="38" spans="1:15" x14ac:dyDescent="0.2">
      <c r="A38" s="116"/>
      <c r="B38" s="112" t="s">
        <v>46</v>
      </c>
      <c r="C38" s="112"/>
      <c r="D38" s="112"/>
      <c r="E38" s="112"/>
      <c r="F38" s="112"/>
      <c r="G38" s="112"/>
      <c r="H38" s="114" t="s">
        <v>7</v>
      </c>
      <c r="I38" s="112"/>
      <c r="J38" s="118">
        <v>500000</v>
      </c>
    </row>
    <row r="39" spans="1:15" ht="13.5" thickBot="1" x14ac:dyDescent="0.25">
      <c r="A39" s="117"/>
      <c r="B39" s="113"/>
      <c r="C39" s="113"/>
      <c r="D39" s="113"/>
      <c r="E39" s="113"/>
      <c r="F39" s="113"/>
      <c r="G39" s="113"/>
      <c r="H39" s="113"/>
      <c r="I39" s="113"/>
      <c r="J39" s="119"/>
    </row>
    <row r="40" spans="1:15" x14ac:dyDescent="0.2">
      <c r="A40" s="3"/>
      <c r="B40" s="13"/>
      <c r="C40" s="13"/>
      <c r="D40" s="13"/>
      <c r="E40" s="13"/>
      <c r="F40" s="13"/>
      <c r="G40" s="13"/>
      <c r="H40" s="13"/>
      <c r="I40" s="13"/>
      <c r="J40" s="51"/>
    </row>
    <row r="41" spans="1:15" x14ac:dyDescent="0.2">
      <c r="B41" s="12"/>
      <c r="C41" s="12"/>
      <c r="D41" s="12"/>
      <c r="E41" s="12"/>
      <c r="F41" s="63"/>
      <c r="G41" s="63"/>
      <c r="H41" s="64" t="s">
        <v>21</v>
      </c>
      <c r="I41" s="63"/>
      <c r="J41" s="65">
        <f>SUM(F11+H17+H29+J35+J36+J38)</f>
        <v>650000</v>
      </c>
    </row>
    <row r="42" spans="1:15" x14ac:dyDescent="0.2">
      <c r="A42" s="69" t="s">
        <v>23</v>
      </c>
    </row>
    <row r="43" spans="1:15" x14ac:dyDescent="0.2">
      <c r="A43" s="67" t="s">
        <v>6</v>
      </c>
      <c r="B43" s="66"/>
    </row>
    <row r="44" spans="1:15" x14ac:dyDescent="0.2">
      <c r="A44" s="63" t="s">
        <v>24</v>
      </c>
      <c r="B44" s="2"/>
    </row>
    <row r="45" spans="1:15" x14ac:dyDescent="0.2">
      <c r="C45" s="2"/>
    </row>
    <row r="46" spans="1:15" x14ac:dyDescent="0.2">
      <c r="C46" s="2"/>
    </row>
  </sheetData>
  <mergeCells count="27">
    <mergeCell ref="A1:J1"/>
    <mergeCell ref="A6:A11"/>
    <mergeCell ref="B6:B11"/>
    <mergeCell ref="A12:A29"/>
    <mergeCell ref="C11:E11"/>
    <mergeCell ref="C17:G17"/>
    <mergeCell ref="C18:G18"/>
    <mergeCell ref="C29:G29"/>
    <mergeCell ref="E4:F4"/>
    <mergeCell ref="G4:H4"/>
    <mergeCell ref="I4:J4"/>
    <mergeCell ref="A4:B5"/>
    <mergeCell ref="A2:J2"/>
    <mergeCell ref="B19:B29"/>
    <mergeCell ref="C4:C5"/>
    <mergeCell ref="D4:D5"/>
    <mergeCell ref="B36:G37"/>
    <mergeCell ref="H36:I37"/>
    <mergeCell ref="J36:J37"/>
    <mergeCell ref="B12:B18"/>
    <mergeCell ref="A36:A39"/>
    <mergeCell ref="A30:A35"/>
    <mergeCell ref="C35:I35"/>
    <mergeCell ref="B38:G39"/>
    <mergeCell ref="H38:I39"/>
    <mergeCell ref="J38:J39"/>
    <mergeCell ref="B30:B35"/>
  </mergeCells>
  <pageMargins left="0.7" right="0.7" top="1" bottom="0.75" header="0.3" footer="0.3"/>
  <pageSetup paperSize="134" scale="8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 Resource Schedule TIGS</vt:lpstr>
      <vt:lpstr>B Resource Schedule TIMSF</vt:lpstr>
      <vt:lpstr>'A Resource Schedule TIGS'!Print_Area</vt:lpstr>
      <vt:lpstr>'B Resource Schedule TIMSF'!Print_Area</vt:lpstr>
    </vt:vector>
  </TitlesOfParts>
  <Company>Port of Los Angeles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rothert</dc:creator>
  <cp:lastModifiedBy>Eldridge, Susana</cp:lastModifiedBy>
  <cp:lastPrinted>2021-09-14T03:16:40Z</cp:lastPrinted>
  <dcterms:created xsi:type="dcterms:W3CDTF">2006-09-11T18:02:54Z</dcterms:created>
  <dcterms:modified xsi:type="dcterms:W3CDTF">2025-10-24T19:29:26Z</dcterms:modified>
</cp:coreProperties>
</file>